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amilla Polack\Desktop\"/>
    </mc:Choice>
  </mc:AlternateContent>
  <xr:revisionPtr revIDLastSave="0" documentId="8_{37BBEAA0-8546-4054-81B1-1C2F0EE480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C5zk4yACUXU6izYDgjAoeb7aWLg=="/>
    </ext>
  </extLst>
</workbook>
</file>

<file path=xl/calcChain.xml><?xml version="1.0" encoding="utf-8"?>
<calcChain xmlns="http://schemas.openxmlformats.org/spreadsheetml/2006/main">
  <c r="S16" i="1" l="1"/>
  <c r="R16" i="1"/>
  <c r="D16" i="1"/>
  <c r="M15" i="1"/>
  <c r="H15" i="1"/>
  <c r="G15" i="1"/>
  <c r="F15" i="1"/>
  <c r="C15" i="1"/>
  <c r="T14" i="1"/>
  <c r="B14" i="1"/>
  <c r="T13" i="1"/>
  <c r="D13" i="1"/>
  <c r="B13" i="1"/>
  <c r="T12" i="1"/>
  <c r="D12" i="1"/>
  <c r="B12" i="1"/>
  <c r="T11" i="1"/>
  <c r="D11" i="1"/>
  <c r="B11" i="1"/>
  <c r="D10" i="1"/>
  <c r="B10" i="1"/>
  <c r="D9" i="1"/>
  <c r="B9" i="1"/>
  <c r="T8" i="1"/>
  <c r="D8" i="1"/>
  <c r="B8" i="1"/>
  <c r="D7" i="1"/>
  <c r="B7" i="1"/>
  <c r="T6" i="1"/>
  <c r="D6" i="1"/>
  <c r="B6" i="1"/>
  <c r="T5" i="1"/>
  <c r="D5" i="1"/>
  <c r="T4" i="1"/>
  <c r="D4" i="1"/>
  <c r="T3" i="1"/>
  <c r="D3" i="1"/>
  <c r="B3" i="1"/>
  <c r="B15" i="1" s="1"/>
  <c r="D15" i="1" s="1"/>
</calcChain>
</file>

<file path=xl/sharedStrings.xml><?xml version="1.0" encoding="utf-8"?>
<sst xmlns="http://schemas.openxmlformats.org/spreadsheetml/2006/main" count="29" uniqueCount="29">
  <si>
    <t>Karameller til nationalstaten</t>
  </si>
  <si>
    <t>Karameller til EU</t>
  </si>
  <si>
    <t>% af karameller</t>
  </si>
  <si>
    <t>Retsstatsmekanisme? (Skal Polen og Ungarn straffes?)</t>
  </si>
  <si>
    <t>EU-karameller til udvikling for forebyggelse</t>
  </si>
  <si>
    <t>EU-karameller til ydre grænser</t>
  </si>
  <si>
    <t>EU-karameller til flygtningehåndtering i EU</t>
  </si>
  <si>
    <t>Forsvarsmodel</t>
  </si>
  <si>
    <t>100.000 flygtninge skal fordeles akut</t>
  </si>
  <si>
    <t>Tyrkiets tilbud ja/nej</t>
  </si>
  <si>
    <t>Karamelstøtte</t>
  </si>
  <si>
    <t>National kasse</t>
  </si>
  <si>
    <t>EU kasse</t>
  </si>
  <si>
    <t>% af landets budget</t>
  </si>
  <si>
    <t xml:space="preserve">Danmark </t>
  </si>
  <si>
    <t xml:space="preserve">Estland	</t>
  </si>
  <si>
    <t xml:space="preserve">Frankrig </t>
  </si>
  <si>
    <t>Nederlandene</t>
  </si>
  <si>
    <t>Irland</t>
  </si>
  <si>
    <t xml:space="preserve">Italien </t>
  </si>
  <si>
    <t>Spanien</t>
  </si>
  <si>
    <t>Rumænien</t>
  </si>
  <si>
    <t>Sverige</t>
  </si>
  <si>
    <t xml:space="preserve">Polen </t>
  </si>
  <si>
    <t xml:space="preserve">Tyskland </t>
  </si>
  <si>
    <t xml:space="preserve">Ungarn </t>
  </si>
  <si>
    <t xml:space="preserve">Total </t>
  </si>
  <si>
    <t>EU's budgetbehov</t>
  </si>
  <si>
    <t>5125  døde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</si>
</sst>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0"/>
      <color rgb="FF000000"/>
      <name val="Helvetica Neue"/>
    </font>
    <font>
      <b/>
      <sz val="10"/>
      <color rgb="FF000000"/>
      <name val="Helvetica Neue"/>
    </font>
    <font>
      <b/>
      <sz val="10"/>
      <color rgb="FF0079BF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DBDBDB"/>
        <bgColor rgb="FFDBDBDB"/>
      </patternFill>
    </fill>
  </fills>
  <borders count="7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49" fontId="1" fillId="4" borderId="0" xfId="0" applyNumberFormat="1" applyFont="1" applyFill="1" applyAlignment="1">
      <alignment vertical="top" wrapText="1"/>
    </xf>
    <xf numFmtId="49" fontId="1" fillId="5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" fontId="0" fillId="3" borderId="6" xfId="0" applyNumberFormat="1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3" fontId="0" fillId="4" borderId="6" xfId="0" applyNumberFormat="1" applyFont="1" applyFill="1" applyBorder="1" applyAlignment="1">
      <alignment vertical="top" wrapText="1"/>
    </xf>
    <xf numFmtId="3" fontId="0" fillId="5" borderId="6" xfId="0" applyNumberFormat="1" applyFont="1" applyFill="1" applyBorder="1" applyAlignment="1">
      <alignment vertical="top" wrapText="1"/>
    </xf>
    <xf numFmtId="1" fontId="2" fillId="3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164" fontId="0" fillId="3" borderId="6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49" fontId="1" fillId="5" borderId="6" xfId="0" applyNumberFormat="1" applyFont="1" applyFill="1" applyBorder="1" applyAlignment="1">
      <alignment vertical="top" wrapText="1"/>
    </xf>
    <xf numFmtId="49" fontId="1" fillId="6" borderId="6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2" fillId="6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6" sqref="K6"/>
    </sheetView>
  </sheetViews>
  <sheetFormatPr defaultColWidth="14.44140625" defaultRowHeight="15" customHeight="1"/>
  <cols>
    <col min="1" max="4" width="16.33203125" customWidth="1"/>
    <col min="5" max="5" width="21.5546875" customWidth="1"/>
    <col min="6" max="6" width="17.6640625" customWidth="1"/>
    <col min="7" max="7" width="14.44140625" customWidth="1"/>
    <col min="8" max="8" width="16.88671875" customWidth="1"/>
    <col min="9" max="9" width="17.6640625" customWidth="1"/>
    <col min="10" max="27" width="16.33203125" customWidth="1"/>
  </cols>
  <sheetData>
    <row r="1" spans="1:27" ht="58.5" customHeight="1">
      <c r="A1" s="1"/>
      <c r="B1" s="2"/>
      <c r="C1" s="3"/>
      <c r="D1" s="3"/>
      <c r="E1" s="4"/>
      <c r="F1" s="5"/>
      <c r="G1" s="5"/>
      <c r="H1" s="5"/>
      <c r="I1" s="6"/>
      <c r="L1" s="7"/>
      <c r="M1" s="8"/>
      <c r="N1" s="8"/>
      <c r="O1" s="1"/>
      <c r="P1" s="1"/>
      <c r="Q1" s="1"/>
      <c r="R1" s="9"/>
      <c r="S1" s="9"/>
      <c r="T1" s="9"/>
      <c r="U1" s="7"/>
      <c r="V1" s="7"/>
      <c r="W1" s="7"/>
      <c r="X1" s="7"/>
      <c r="Y1" s="7"/>
      <c r="Z1" s="7"/>
      <c r="AA1" s="7"/>
    </row>
    <row r="2" spans="1:27" ht="58.5" customHeight="1">
      <c r="A2" s="26"/>
      <c r="B2" s="26" t="s">
        <v>0</v>
      </c>
      <c r="C2" s="27" t="s">
        <v>1</v>
      </c>
      <c r="D2" s="27" t="s">
        <v>2</v>
      </c>
      <c r="E2" s="27" t="s">
        <v>3</v>
      </c>
      <c r="F2" s="28" t="s">
        <v>4</v>
      </c>
      <c r="G2" s="28" t="s">
        <v>5</v>
      </c>
      <c r="H2" s="28" t="s">
        <v>6</v>
      </c>
      <c r="I2" s="29" t="s">
        <v>7</v>
      </c>
      <c r="L2" s="7"/>
      <c r="M2" s="8" t="s">
        <v>8</v>
      </c>
      <c r="N2" s="8" t="s">
        <v>9</v>
      </c>
      <c r="O2" s="10"/>
      <c r="P2" s="10"/>
      <c r="Q2" s="10" t="s">
        <v>10</v>
      </c>
      <c r="R2" s="11" t="s">
        <v>11</v>
      </c>
      <c r="S2" s="11" t="s">
        <v>12</v>
      </c>
      <c r="T2" s="11" t="s">
        <v>13</v>
      </c>
      <c r="U2" s="7"/>
      <c r="V2" s="7"/>
      <c r="W2" s="7"/>
      <c r="X2" s="7"/>
      <c r="Y2" s="7"/>
      <c r="Z2" s="7"/>
      <c r="AA2" s="7"/>
    </row>
    <row r="3" spans="1:27" ht="20.25" customHeight="1">
      <c r="A3" s="30" t="s">
        <v>14</v>
      </c>
      <c r="B3" s="31">
        <f>SUM(16-C3)</f>
        <v>16</v>
      </c>
      <c r="C3" s="27">
        <v>0</v>
      </c>
      <c r="D3" s="17">
        <f>C3/16*100</f>
        <v>0</v>
      </c>
      <c r="E3" s="17"/>
      <c r="F3" s="18"/>
      <c r="G3" s="18"/>
      <c r="H3" s="18"/>
      <c r="I3" s="19"/>
      <c r="L3" s="7"/>
      <c r="M3" s="8"/>
      <c r="N3" s="8"/>
      <c r="O3" s="12"/>
      <c r="P3" s="12"/>
      <c r="Q3" s="12"/>
      <c r="R3" s="13">
        <v>0</v>
      </c>
      <c r="S3" s="12">
        <v>0</v>
      </c>
      <c r="T3" s="14" t="e">
        <f t="shared" ref="T3:T6" si="0">S3/(R3+S3)*100</f>
        <v>#DIV/0!</v>
      </c>
      <c r="U3" s="7"/>
      <c r="V3" s="7"/>
      <c r="W3" s="7"/>
      <c r="X3" s="7"/>
      <c r="Y3" s="7"/>
      <c r="Z3" s="7"/>
      <c r="AA3" s="7"/>
    </row>
    <row r="4" spans="1:27" ht="19.5" customHeight="1">
      <c r="A4" s="30" t="s">
        <v>15</v>
      </c>
      <c r="B4" s="31">
        <v>1</v>
      </c>
      <c r="C4" s="27">
        <v>0</v>
      </c>
      <c r="D4" s="17">
        <f>C4/1*100</f>
        <v>0</v>
      </c>
      <c r="E4" s="17"/>
      <c r="F4" s="18"/>
      <c r="G4" s="18"/>
      <c r="H4" s="18"/>
      <c r="I4" s="19"/>
      <c r="L4" s="7"/>
      <c r="M4" s="8"/>
      <c r="N4" s="8"/>
      <c r="O4" s="15"/>
      <c r="P4" s="15"/>
      <c r="Q4" s="15"/>
      <c r="R4" s="13">
        <v>0</v>
      </c>
      <c r="S4" s="15">
        <v>0</v>
      </c>
      <c r="T4" s="14" t="e">
        <f t="shared" si="0"/>
        <v>#DIV/0!</v>
      </c>
      <c r="U4" s="7"/>
      <c r="V4" s="7"/>
      <c r="W4" s="7"/>
      <c r="X4" s="7"/>
      <c r="Y4" s="7"/>
      <c r="Z4" s="7"/>
      <c r="AA4" s="7"/>
    </row>
    <row r="5" spans="1:27" ht="19.5" customHeight="1">
      <c r="A5" s="30" t="s">
        <v>16</v>
      </c>
      <c r="B5" s="31">
        <v>135</v>
      </c>
      <c r="C5" s="27">
        <v>0</v>
      </c>
      <c r="D5" s="17">
        <f>C5/125*100</f>
        <v>0</v>
      </c>
      <c r="E5" s="17"/>
      <c r="F5" s="20"/>
      <c r="G5" s="20"/>
      <c r="H5" s="20"/>
      <c r="I5" s="21"/>
      <c r="L5" s="7"/>
      <c r="M5" s="8"/>
      <c r="N5" s="8"/>
      <c r="O5" s="15"/>
      <c r="P5" s="15"/>
      <c r="Q5" s="15"/>
      <c r="R5" s="13">
        <v>0</v>
      </c>
      <c r="S5" s="15">
        <v>0</v>
      </c>
      <c r="T5" s="14" t="e">
        <f t="shared" si="0"/>
        <v>#DIV/0!</v>
      </c>
      <c r="U5" s="7"/>
      <c r="V5" s="7"/>
      <c r="W5" s="7"/>
      <c r="X5" s="7"/>
      <c r="Y5" s="7"/>
      <c r="Z5" s="7"/>
      <c r="AA5" s="7"/>
    </row>
    <row r="6" spans="1:27" ht="19.5" customHeight="1">
      <c r="A6" s="30" t="s">
        <v>17</v>
      </c>
      <c r="B6" s="31">
        <f>SUM(33-C6)</f>
        <v>33</v>
      </c>
      <c r="C6" s="27">
        <v>0</v>
      </c>
      <c r="D6" s="17">
        <f>C6/33*100</f>
        <v>0</v>
      </c>
      <c r="E6" s="17"/>
      <c r="F6" s="20"/>
      <c r="G6" s="20"/>
      <c r="H6" s="20"/>
      <c r="I6" s="21"/>
      <c r="L6" s="7"/>
      <c r="M6" s="8"/>
      <c r="N6" s="8"/>
      <c r="O6" s="15"/>
      <c r="P6" s="15"/>
      <c r="Q6" s="15"/>
      <c r="R6" s="13">
        <v>0</v>
      </c>
      <c r="S6" s="15">
        <v>0</v>
      </c>
      <c r="T6" s="14" t="e">
        <f t="shared" si="0"/>
        <v>#DIV/0!</v>
      </c>
      <c r="U6" s="7"/>
      <c r="V6" s="7"/>
      <c r="W6" s="7"/>
      <c r="X6" s="7"/>
      <c r="Y6" s="7"/>
      <c r="Z6" s="7"/>
      <c r="AA6" s="7"/>
    </row>
    <row r="7" spans="1:27" ht="19.5" customHeight="1">
      <c r="A7" s="30" t="s">
        <v>18</v>
      </c>
      <c r="B7" s="31">
        <f>SUM(7-C7)</f>
        <v>7</v>
      </c>
      <c r="C7" s="27">
        <v>0</v>
      </c>
      <c r="D7" s="17">
        <f>C7/7*100</f>
        <v>0</v>
      </c>
      <c r="E7" s="17"/>
      <c r="F7" s="18"/>
      <c r="G7" s="18"/>
      <c r="H7" s="18"/>
      <c r="I7" s="19"/>
      <c r="L7" s="7"/>
      <c r="M7" s="8"/>
      <c r="N7" s="8"/>
      <c r="O7" s="15"/>
      <c r="P7" s="15"/>
      <c r="Q7" s="15"/>
      <c r="R7" s="13"/>
      <c r="S7" s="15"/>
      <c r="T7" s="14"/>
      <c r="U7" s="7"/>
      <c r="V7" s="7"/>
      <c r="W7" s="7"/>
      <c r="X7" s="7"/>
      <c r="Y7" s="7"/>
      <c r="Z7" s="7"/>
      <c r="AA7" s="7"/>
    </row>
    <row r="8" spans="1:27" ht="19.5" customHeight="1">
      <c r="A8" s="30" t="s">
        <v>19</v>
      </c>
      <c r="B8" s="31">
        <f>SUM(86-C8)</f>
        <v>86</v>
      </c>
      <c r="C8" s="27">
        <v>0</v>
      </c>
      <c r="D8" s="17">
        <f>SUM(C8/86)*100</f>
        <v>0</v>
      </c>
      <c r="E8" s="17"/>
      <c r="F8" s="18"/>
      <c r="G8" s="18"/>
      <c r="H8" s="18"/>
      <c r="I8" s="19"/>
      <c r="L8" s="7"/>
      <c r="M8" s="8"/>
      <c r="N8" s="8"/>
      <c r="O8" s="15"/>
      <c r="P8" s="15"/>
      <c r="Q8" s="15"/>
      <c r="R8" s="13">
        <v>0</v>
      </c>
      <c r="S8" s="15">
        <v>0</v>
      </c>
      <c r="T8" s="14" t="e">
        <f>S8/(R8+S8)*100</f>
        <v>#DIV/0!</v>
      </c>
      <c r="U8" s="7"/>
      <c r="V8" s="7"/>
      <c r="W8" s="7"/>
      <c r="X8" s="7"/>
      <c r="Y8" s="7"/>
      <c r="Z8" s="7"/>
      <c r="AA8" s="7"/>
    </row>
    <row r="9" spans="1:27" ht="19.5" customHeight="1">
      <c r="A9" s="30" t="s">
        <v>20</v>
      </c>
      <c r="B9" s="31">
        <f>SUM(44-C9)</f>
        <v>44</v>
      </c>
      <c r="C9" s="27">
        <v>0</v>
      </c>
      <c r="D9" s="17">
        <f>SUM(C9/44)*100</f>
        <v>0</v>
      </c>
      <c r="E9" s="17"/>
      <c r="F9" s="18"/>
      <c r="G9" s="18"/>
      <c r="H9" s="18"/>
      <c r="I9" s="19"/>
      <c r="L9" s="7"/>
      <c r="M9" s="8"/>
      <c r="N9" s="8"/>
      <c r="O9" s="15"/>
      <c r="P9" s="15"/>
      <c r="Q9" s="15"/>
      <c r="R9" s="13"/>
      <c r="S9" s="15"/>
      <c r="T9" s="14"/>
      <c r="U9" s="7"/>
      <c r="V9" s="7"/>
      <c r="W9" s="7"/>
      <c r="X9" s="7"/>
      <c r="Y9" s="7"/>
      <c r="Z9" s="7"/>
      <c r="AA9" s="7"/>
    </row>
    <row r="10" spans="1:27" ht="19.5" customHeight="1">
      <c r="A10" s="30" t="s">
        <v>21</v>
      </c>
      <c r="B10" s="31">
        <f>SUM(5-C10)</f>
        <v>5</v>
      </c>
      <c r="C10" s="27">
        <v>0</v>
      </c>
      <c r="D10" s="17">
        <f>SUM(C10/5)*100</f>
        <v>0</v>
      </c>
      <c r="E10" s="17"/>
      <c r="F10" s="18"/>
      <c r="G10" s="18"/>
      <c r="H10" s="18"/>
      <c r="I10" s="19"/>
      <c r="L10" s="7"/>
      <c r="M10" s="8"/>
      <c r="N10" s="8"/>
      <c r="O10" s="15"/>
      <c r="P10" s="15"/>
      <c r="Q10" s="15"/>
      <c r="R10" s="13"/>
      <c r="S10" s="15"/>
      <c r="T10" s="14"/>
      <c r="U10" s="7"/>
      <c r="V10" s="7"/>
      <c r="W10" s="7"/>
      <c r="X10" s="7"/>
      <c r="Y10" s="7"/>
      <c r="Z10" s="7"/>
      <c r="AA10" s="7"/>
    </row>
    <row r="11" spans="1:27" ht="19.5" customHeight="1">
      <c r="A11" s="30" t="s">
        <v>22</v>
      </c>
      <c r="B11" s="31">
        <f>SUM(25-C11)</f>
        <v>25</v>
      </c>
      <c r="C11" s="27">
        <v>0</v>
      </c>
      <c r="D11" s="17">
        <f>SUM(C11/25)*100</f>
        <v>0</v>
      </c>
      <c r="E11" s="17"/>
      <c r="F11" s="18"/>
      <c r="G11" s="18"/>
      <c r="H11" s="18"/>
      <c r="I11" s="19"/>
      <c r="L11" s="7"/>
      <c r="M11" s="8"/>
      <c r="N11" s="8"/>
      <c r="O11" s="15"/>
      <c r="P11" s="15"/>
      <c r="Q11" s="15"/>
      <c r="R11" s="13">
        <v>0</v>
      </c>
      <c r="S11" s="15">
        <v>0</v>
      </c>
      <c r="T11" s="14" t="e">
        <f t="shared" ref="T11:T14" si="1">S11/(R11+S11)*100</f>
        <v>#DIV/0!</v>
      </c>
      <c r="U11" s="7"/>
      <c r="V11" s="7"/>
      <c r="W11" s="7"/>
      <c r="X11" s="7"/>
      <c r="Y11" s="7"/>
      <c r="Z11" s="7"/>
      <c r="AA11" s="7"/>
    </row>
    <row r="12" spans="1:27" ht="19.5" customHeight="1">
      <c r="A12" s="30" t="s">
        <v>23</v>
      </c>
      <c r="B12" s="31">
        <f>SUM(17-C12)</f>
        <v>17</v>
      </c>
      <c r="C12" s="27">
        <v>0</v>
      </c>
      <c r="D12" s="17">
        <f>SUM(C12/17)*100</f>
        <v>0</v>
      </c>
      <c r="E12" s="17"/>
      <c r="F12" s="18"/>
      <c r="G12" s="18"/>
      <c r="H12" s="18"/>
      <c r="I12" s="19"/>
      <c r="L12" s="7"/>
      <c r="M12" s="8"/>
      <c r="N12" s="8"/>
      <c r="O12" s="15"/>
      <c r="P12" s="15"/>
      <c r="Q12" s="15"/>
      <c r="R12" s="13">
        <v>0</v>
      </c>
      <c r="S12" s="15">
        <v>0</v>
      </c>
      <c r="T12" s="14" t="e">
        <f t="shared" si="1"/>
        <v>#DIV/0!</v>
      </c>
      <c r="U12" s="7"/>
      <c r="V12" s="7"/>
      <c r="W12" s="7"/>
      <c r="X12" s="7"/>
      <c r="Y12" s="7"/>
      <c r="Z12" s="7"/>
      <c r="AA12" s="7"/>
    </row>
    <row r="13" spans="1:27" ht="19.5" customHeight="1">
      <c r="A13" s="30" t="s">
        <v>24</v>
      </c>
      <c r="B13" s="31">
        <f>SUM(141-C13)</f>
        <v>141</v>
      </c>
      <c r="C13" s="27">
        <v>0</v>
      </c>
      <c r="D13" s="17">
        <f>SUM(C13/141)*100</f>
        <v>0</v>
      </c>
      <c r="E13" s="17"/>
      <c r="F13" s="20"/>
      <c r="G13" s="20"/>
      <c r="H13" s="20"/>
      <c r="I13" s="21"/>
      <c r="L13" s="7"/>
      <c r="M13" s="8"/>
      <c r="N13" s="8"/>
      <c r="O13" s="15"/>
      <c r="P13" s="15"/>
      <c r="Q13" s="15"/>
      <c r="R13" s="13">
        <v>0</v>
      </c>
      <c r="S13" s="15">
        <v>0</v>
      </c>
      <c r="T13" s="14" t="e">
        <f t="shared" si="1"/>
        <v>#DIV/0!</v>
      </c>
      <c r="U13" s="7"/>
      <c r="V13" s="7"/>
      <c r="W13" s="7"/>
      <c r="X13" s="7"/>
      <c r="Y13" s="7"/>
      <c r="Z13" s="7"/>
      <c r="AA13" s="7"/>
    </row>
    <row r="14" spans="1:27" ht="19.5" customHeight="1">
      <c r="A14" s="30" t="s">
        <v>25</v>
      </c>
      <c r="B14" s="31">
        <f>SUM(5-C14)</f>
        <v>5</v>
      </c>
      <c r="C14" s="27">
        <v>0</v>
      </c>
      <c r="D14" s="17">
        <v>0</v>
      </c>
      <c r="E14" s="17"/>
      <c r="F14" s="18"/>
      <c r="G14" s="18"/>
      <c r="H14" s="18"/>
      <c r="I14" s="19"/>
      <c r="L14" s="7"/>
      <c r="M14" s="8"/>
      <c r="N14" s="8"/>
      <c r="O14" s="15"/>
      <c r="P14" s="15"/>
      <c r="Q14" s="15"/>
      <c r="R14" s="13">
        <v>0</v>
      </c>
      <c r="S14" s="15">
        <v>0</v>
      </c>
      <c r="T14" s="14" t="e">
        <f t="shared" si="1"/>
        <v>#DIV/0!</v>
      </c>
      <c r="U14" s="7"/>
      <c r="V14" s="7"/>
      <c r="W14" s="7"/>
      <c r="X14" s="7"/>
      <c r="Y14" s="7"/>
      <c r="Z14" s="7"/>
      <c r="AA14" s="7"/>
    </row>
    <row r="15" spans="1:27" ht="19.5" customHeight="1">
      <c r="A15" s="32" t="s">
        <v>26</v>
      </c>
      <c r="B15" s="33">
        <f t="shared" ref="B15:C15" si="2">SUM(B3:B14)</f>
        <v>515</v>
      </c>
      <c r="C15" s="34">
        <f t="shared" si="2"/>
        <v>0</v>
      </c>
      <c r="D15" s="22">
        <f>C15/B15*100</f>
        <v>0</v>
      </c>
      <c r="E15" s="22"/>
      <c r="F15" s="23">
        <f t="shared" ref="F15:H15" si="3">SUM(F3:F14)/12</f>
        <v>0</v>
      </c>
      <c r="G15" s="23">
        <f t="shared" si="3"/>
        <v>0</v>
      </c>
      <c r="H15" s="23">
        <f t="shared" si="3"/>
        <v>0</v>
      </c>
      <c r="I15" s="24"/>
      <c r="L15" s="7"/>
      <c r="M15" s="8">
        <f>SUM(M3:M14)</f>
        <v>0</v>
      </c>
      <c r="N15" s="8"/>
      <c r="O15" s="15"/>
      <c r="P15" s="15"/>
      <c r="Q15" s="15"/>
      <c r="R15" s="16"/>
      <c r="S15" s="15"/>
      <c r="T15" s="15"/>
      <c r="U15" s="7"/>
      <c r="V15" s="7"/>
      <c r="W15" s="7"/>
      <c r="X15" s="7"/>
      <c r="Y15" s="7"/>
      <c r="Z15" s="7"/>
      <c r="AA15" s="7"/>
    </row>
    <row r="16" spans="1:27" ht="31.5" customHeight="1">
      <c r="A16" s="31" t="s">
        <v>27</v>
      </c>
      <c r="B16" s="31"/>
      <c r="C16" s="35">
        <v>225</v>
      </c>
      <c r="D16" s="25">
        <f>SUM(C16/505)</f>
        <v>0.44554455445544555</v>
      </c>
      <c r="E16" s="25"/>
      <c r="F16" s="18">
        <v>12</v>
      </c>
      <c r="G16" s="18">
        <v>25</v>
      </c>
      <c r="H16" s="18">
        <v>35</v>
      </c>
      <c r="I16" s="19"/>
      <c r="J16" s="7"/>
      <c r="K16" s="7"/>
      <c r="L16" s="7"/>
      <c r="M16" s="7"/>
      <c r="N16" s="7"/>
      <c r="O16" s="15"/>
      <c r="P16" s="15"/>
      <c r="Q16" s="15"/>
      <c r="R16" s="16">
        <f t="shared" ref="R16:S16" si="4">SUM(R3:R15)</f>
        <v>0</v>
      </c>
      <c r="S16" s="15">
        <f t="shared" si="4"/>
        <v>0</v>
      </c>
      <c r="T16" s="15"/>
      <c r="U16" s="7"/>
      <c r="V16" s="7"/>
      <c r="W16" s="7"/>
      <c r="X16" s="7"/>
      <c r="Y16" s="7"/>
      <c r="Z16" s="7"/>
      <c r="AA16" s="7"/>
    </row>
    <row r="17" spans="1:27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 t="s">
        <v>28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9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9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9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9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9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9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9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9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9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9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9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9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9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9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9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9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9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9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9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9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9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9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9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9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9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9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9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9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9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9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9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9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9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9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9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9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9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9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9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9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9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9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9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9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9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9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9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9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9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9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9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9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9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9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9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9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9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9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9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9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9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9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9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9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9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9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9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9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9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9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9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9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9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9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9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9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9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9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9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9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9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9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9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9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9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9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9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9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9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9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9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9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9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9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9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9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9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9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9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9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9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9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9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9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9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9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9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9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9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9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9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9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9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9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9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9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9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9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9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9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9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9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9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9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9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9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9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9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9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9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9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9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9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9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9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9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9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9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9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9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9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9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9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9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9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9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9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9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9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9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9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9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9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9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9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9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9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9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9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9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9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9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9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9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9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9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9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9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9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9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9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9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9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9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9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9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9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9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9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9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9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9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9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9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9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9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9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9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9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9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9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9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9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9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9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9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9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9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9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9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9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9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9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9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9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9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9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9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9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9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9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9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9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9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9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9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9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9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9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9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9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9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9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9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9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9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9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9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9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9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9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9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9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9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9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9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9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9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9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9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9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9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9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9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9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9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9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9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9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9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9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9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9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9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9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9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9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9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9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9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9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9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9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9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9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9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9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9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9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9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9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9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9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9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9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9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9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9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9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9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9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9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9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9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9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9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9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9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9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9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9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9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9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9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9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9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9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9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9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9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9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9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9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9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9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9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9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9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9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9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9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9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9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9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9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9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9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9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9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9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9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9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9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9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9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9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9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9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9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9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9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9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9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9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9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9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9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9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9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9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9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9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9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9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9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9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9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9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9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9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9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9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9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9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9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9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9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9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9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9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9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9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9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9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9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9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9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9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9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9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9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9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9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9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9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9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9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9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9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9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9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9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9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9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9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9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9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9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9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9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9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9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9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9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9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9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9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9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9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9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9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9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9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9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9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9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9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9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9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9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9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9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9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9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9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9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9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9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9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9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9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9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9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9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9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9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9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9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9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9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9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9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9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9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9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9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9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9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9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9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9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9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9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9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9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9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9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9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9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9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9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9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9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9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9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9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9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9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9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9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9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9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9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9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9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9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9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9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9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9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9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9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9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9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9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9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9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9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9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9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9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9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9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9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9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9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9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9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9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9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9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9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9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9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9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9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9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9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9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9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9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9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9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9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9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9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9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9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9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9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9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9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9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9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9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9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9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9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9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9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9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9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9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9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9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9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9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9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9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9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9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9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9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9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9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9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9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9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9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9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9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9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9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9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9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9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9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9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9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9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9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9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9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9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9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9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9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9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9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9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9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9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9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9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9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9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9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9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9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9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9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9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9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9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9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9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9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9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9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9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9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9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9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9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9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9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9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9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9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9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9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9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9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9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9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9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9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9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9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9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9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9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9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9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9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9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9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9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9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9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9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9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9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9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9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9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9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9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9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9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9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9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9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9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9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9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9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9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9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9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9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9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9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9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9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9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9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9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9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9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9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9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9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9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9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9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9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9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9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9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9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9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9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9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9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9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9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9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9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9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9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9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9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9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9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9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9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9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9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9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9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9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9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9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9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9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9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9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9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9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9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9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9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9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9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9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9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9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9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9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9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9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9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9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9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9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9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9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9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9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9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9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9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9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9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9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9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9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9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9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9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9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9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9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9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9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9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9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9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9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9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9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9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9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9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9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9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9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9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9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9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9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9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9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9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9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9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9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9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9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9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9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9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9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9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9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9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9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9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9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9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9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9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9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9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9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9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9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9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9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9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9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9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9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9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9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9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9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9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9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9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9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9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9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9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9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9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9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9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9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9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9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9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9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9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9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9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9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9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9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9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9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9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9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9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9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9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9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9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9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9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9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9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9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9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9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9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9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9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9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9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9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9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9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9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9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9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9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9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9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9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9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9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9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9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9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9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9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9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9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9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9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9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9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9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9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9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9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9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9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9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9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9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9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9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9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9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9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9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9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9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9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9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9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9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9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9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9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9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9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9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9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9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9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9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9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9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9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9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9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9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9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9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9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9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9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9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9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9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9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9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9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9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9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9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9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9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9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9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9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9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9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9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9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9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9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9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9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9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9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9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9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9.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9.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</sheetData>
  <pageMargins left="0.5" right="0.5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Camilla Polack</cp:lastModifiedBy>
  <dcterms:created xsi:type="dcterms:W3CDTF">2018-12-17T20:01:38Z</dcterms:created>
  <dcterms:modified xsi:type="dcterms:W3CDTF">2021-09-17T12:59:51Z</dcterms:modified>
</cp:coreProperties>
</file>